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6" tabRatio="500"/>
  </bookViews>
  <sheets>
    <sheet name="19;00" sheetId="1" r:id="rId1"/>
    <sheet name="19;30" sheetId="2" r:id="rId2"/>
    <sheet name="20;00" sheetId="3" r:id="rId3"/>
    <sheet name="20;30" sheetId="4" r:id="rId4"/>
  </sheets>
  <calcPr calcId="125725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10" i="4"/>
  <c r="G24" s="1"/>
  <c r="H8"/>
  <c r="H7"/>
  <c r="H6"/>
  <c r="H5"/>
  <c r="H4"/>
  <c r="H3"/>
  <c r="H11" s="1"/>
  <c r="A13" i="3"/>
  <c r="H17" s="1"/>
  <c r="G23" i="4" s="1"/>
  <c r="H11" i="3"/>
  <c r="H10"/>
  <c r="H9"/>
  <c r="H8"/>
  <c r="H7"/>
  <c r="H6"/>
  <c r="H5"/>
  <c r="H4"/>
  <c r="H3"/>
  <c r="H15" s="1"/>
  <c r="A36" i="2"/>
  <c r="H38" s="1"/>
  <c r="G22" i="4" s="1"/>
  <c r="H34" i="2"/>
  <c r="H33"/>
  <c r="H32"/>
  <c r="H31"/>
  <c r="H30"/>
  <c r="H29"/>
  <c r="H28"/>
  <c r="H27"/>
  <c r="H26"/>
  <c r="H25"/>
  <c r="H24"/>
  <c r="H23"/>
  <c r="H22"/>
  <c r="H21"/>
  <c r="H20"/>
  <c r="H19"/>
  <c r="H18"/>
  <c r="H17"/>
  <c r="H16"/>
  <c r="H15"/>
  <c r="H14"/>
  <c r="H13"/>
  <c r="H12"/>
  <c r="H11"/>
  <c r="H10"/>
  <c r="H9"/>
  <c r="H8"/>
  <c r="H7"/>
  <c r="H6"/>
  <c r="H5"/>
  <c r="H4"/>
  <c r="H3"/>
  <c r="H36" s="1"/>
  <c r="H16" i="1"/>
  <c r="A16"/>
  <c r="H20" s="1"/>
  <c r="G18" i="4" s="1"/>
  <c r="H15" i="1"/>
  <c r="H14"/>
  <c r="H13"/>
  <c r="H12"/>
  <c r="H11"/>
  <c r="H10"/>
  <c r="H9"/>
  <c r="H8"/>
  <c r="H7"/>
  <c r="H6"/>
  <c r="H18" s="1"/>
  <c r="H5"/>
  <c r="H4"/>
  <c r="H3"/>
  <c r="H19" i="3" l="1"/>
  <c r="D23" i="4"/>
  <c r="I23" s="1"/>
  <c r="D18"/>
  <c r="I18" s="1"/>
  <c r="H22" i="1"/>
  <c r="D22" i="4"/>
  <c r="H40" i="2"/>
  <c r="D24" i="4"/>
  <c r="I24" s="1"/>
  <c r="H15"/>
  <c r="G25"/>
  <c r="G26" s="1"/>
  <c r="H13"/>
  <c r="D25" l="1"/>
  <c r="I25" s="1"/>
  <c r="I22"/>
</calcChain>
</file>

<file path=xl/sharedStrings.xml><?xml version="1.0" encoding="utf-8"?>
<sst xmlns="http://schemas.openxmlformats.org/spreadsheetml/2006/main" count="173" uniqueCount="96">
  <si>
    <t>Naam</t>
  </si>
  <si>
    <t>Man/vrouw</t>
  </si>
  <si>
    <t>Geboortedatum</t>
  </si>
  <si>
    <t>Startnummer</t>
  </si>
  <si>
    <t>Ronden</t>
  </si>
  <si>
    <t>Restmeters</t>
  </si>
  <si>
    <t>Totaal</t>
  </si>
  <si>
    <t>Reinier Bisschop</t>
  </si>
  <si>
    <t>M</t>
  </si>
  <si>
    <t>Tygo Boertien</t>
  </si>
  <si>
    <t>Anne-Sophie Veldman</t>
  </si>
  <si>
    <t>V</t>
  </si>
  <si>
    <t>Andre van der Tas</t>
  </si>
  <si>
    <t>Naomie Winkels</t>
  </si>
  <si>
    <t>Vlat Bezghinova</t>
  </si>
  <si>
    <t>Fedde de Ridder</t>
  </si>
  <si>
    <t>Hugo Jonker</t>
  </si>
  <si>
    <t>Floris Jonker</t>
  </si>
  <si>
    <t>Imro van der Hof</t>
  </si>
  <si>
    <t>Ewan van der Hof</t>
  </si>
  <si>
    <t>Jidde van der Hof</t>
  </si>
  <si>
    <t xml:space="preserve">Totaal gelopen meters 19.00 uur </t>
  </si>
  <si>
    <t>Aantal deelnemers</t>
  </si>
  <si>
    <t>Gemiddeld per deelnemer</t>
  </si>
  <si>
    <t>Manon Vos</t>
  </si>
  <si>
    <t>Trijnie Steenbergen</t>
  </si>
  <si>
    <t>Nicol Siebelink</t>
  </si>
  <si>
    <t>Patty Snijder</t>
  </si>
  <si>
    <t>Julian Jonker</t>
  </si>
  <si>
    <t>Jeannette Vonck</t>
  </si>
  <si>
    <t xml:space="preserve">Benjamin Doezeman </t>
  </si>
  <si>
    <t>Naud Kohl</t>
  </si>
  <si>
    <t xml:space="preserve">Beer Kodden </t>
  </si>
  <si>
    <t>Jeaden Sibon</t>
  </si>
  <si>
    <t>Nora Dijkstar</t>
  </si>
  <si>
    <t>Nora Knapper</t>
  </si>
  <si>
    <t>Anilla Van Venen</t>
  </si>
  <si>
    <t>Leha Bouwmeester</t>
  </si>
  <si>
    <t>Lizz Boer</t>
  </si>
  <si>
    <t>Silke Kroesen</t>
  </si>
  <si>
    <t>Carmen Vos</t>
  </si>
  <si>
    <t>Henry Schonewille</t>
  </si>
  <si>
    <t>Midas van den Dijssel</t>
  </si>
  <si>
    <t xml:space="preserve">Matthijs Berg </t>
  </si>
  <si>
    <t>Vincent Steenker</t>
  </si>
  <si>
    <t>Wilbert Knol</t>
  </si>
  <si>
    <t xml:space="preserve">Timo van Hautum </t>
  </si>
  <si>
    <t>Maarten Drost</t>
  </si>
  <si>
    <t>Monique Gruppen</t>
  </si>
  <si>
    <t>Wout – Jan Haren</t>
  </si>
  <si>
    <t xml:space="preserve">Klaas Jan De Blecoure </t>
  </si>
  <si>
    <t>Arie Prins</t>
  </si>
  <si>
    <t>Jan Joustra</t>
  </si>
  <si>
    <t>Elliette Gruppen</t>
  </si>
  <si>
    <t>Anita Stevens</t>
  </si>
  <si>
    <t>Hanneke Knol</t>
  </si>
  <si>
    <t>Totaal gelopen meters 19.30 uur</t>
  </si>
  <si>
    <t xml:space="preserve">Aantal deelnemers </t>
  </si>
  <si>
    <t>Berry Klomp</t>
  </si>
  <si>
    <t>Lieke Vredeveld</t>
  </si>
  <si>
    <t>Ilse Hagendoorn</t>
  </si>
  <si>
    <t>Tara Benjamins</t>
  </si>
  <si>
    <t>Jesse Veneburg</t>
  </si>
  <si>
    <t>Bo Schonnewille</t>
  </si>
  <si>
    <t>Sven Hagedoorn</t>
  </si>
  <si>
    <t>Ilona Riesthuis</t>
  </si>
  <si>
    <t>Edwin Zwiep</t>
  </si>
  <si>
    <t>Aantal meters 20.00 uur</t>
  </si>
  <si>
    <t>Gemiddel per deelnemer</t>
  </si>
  <si>
    <t>Christiaan Kroon</t>
  </si>
  <si>
    <t>Henry Benjamins</t>
  </si>
  <si>
    <t>Aran Gruppen</t>
  </si>
  <si>
    <t>Roald Heuker</t>
  </si>
  <si>
    <t>Jelle Bisschop</t>
  </si>
  <si>
    <t>uitgevallen</t>
  </si>
  <si>
    <t>Wim Bredewold</t>
  </si>
  <si>
    <t>aantal meters totaal 20.30 uur</t>
  </si>
  <si>
    <t>aantal deelnemers 20.30 uur</t>
  </si>
  <si>
    <t>Gemiddeld per deelnemer 20.30 uur</t>
  </si>
  <si>
    <t>Totaal aantal gelopen meters</t>
  </si>
  <si>
    <t>Gemiddeld per persoon</t>
  </si>
  <si>
    <t>19.00 uur</t>
  </si>
  <si>
    <t>per persoon</t>
  </si>
  <si>
    <t>19.30 uur</t>
  </si>
  <si>
    <t>20.00 uur</t>
  </si>
  <si>
    <t>20.30 uur</t>
  </si>
  <si>
    <t>Totaal meters alle deelnemers</t>
  </si>
  <si>
    <t>deelnemers</t>
  </si>
  <si>
    <t>totaal gemiddeld per persoon</t>
  </si>
  <si>
    <t>Oudste deelnemer</t>
  </si>
  <si>
    <t>70 jaar jong</t>
  </si>
  <si>
    <t>Jongste deelnemer</t>
  </si>
  <si>
    <t>7 jaar jong</t>
  </si>
  <si>
    <t>Kortste afstand 12 minuten</t>
  </si>
  <si>
    <t>meter</t>
  </si>
  <si>
    <t>Langste afstand 12 minuten</t>
  </si>
</sst>
</file>

<file path=xl/styles.xml><?xml version="1.0" encoding="utf-8"?>
<styleSheet xmlns="http://schemas.openxmlformats.org/spreadsheetml/2006/main">
  <numFmts count="3">
    <numFmt numFmtId="164" formatCode="d/m/yyyy"/>
    <numFmt numFmtId="165" formatCode="dd/mm/yy"/>
    <numFmt numFmtId="166" formatCode="_ * #,##0_ ;_ * \-#,##0_ ;_ * \-_ ;_ @_ "/>
  </numFmts>
  <fonts count="2">
    <font>
      <sz val="11"/>
      <color theme="1"/>
      <name val="Calibri"/>
      <family val="2"/>
      <charset val="1"/>
    </font>
    <font>
      <b/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rgb="FF92D050"/>
        <bgColor rgb="FFC0C0C0"/>
      </patternFill>
    </fill>
  </fills>
  <borders count="2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 applyProtection="1"/>
    <xf numFmtId="0" fontId="0" fillId="2" borderId="0" xfId="0" applyFill="1" applyAlignment="1" applyProtection="1"/>
    <xf numFmtId="0" fontId="1" fillId="2" borderId="0" xfId="0" applyFont="1" applyFill="1" applyAlignment="1" applyProtection="1"/>
    <xf numFmtId="0" fontId="0" fillId="0" borderId="0" xfId="0" applyAlignment="1" applyProtection="1">
      <alignment horizontal="center"/>
    </xf>
    <xf numFmtId="164" fontId="0" fillId="0" borderId="0" xfId="0" applyNumberFormat="1" applyAlignment="1" applyProtection="1"/>
    <xf numFmtId="164" fontId="0" fillId="0" borderId="0" xfId="0" applyNumberFormat="1" applyFont="1" applyAlignment="1" applyProtection="1"/>
    <xf numFmtId="0" fontId="0" fillId="0" borderId="1" xfId="0" applyBorder="1" applyAlignment="1" applyProtection="1"/>
    <xf numFmtId="0" fontId="0" fillId="0" borderId="2" xfId="0" applyBorder="1" applyAlignment="1" applyProtection="1"/>
    <xf numFmtId="1" fontId="0" fillId="0" borderId="3" xfId="0" applyNumberFormat="1" applyBorder="1" applyAlignment="1" applyProtection="1"/>
    <xf numFmtId="165" fontId="0" fillId="0" borderId="0" xfId="0" applyNumberFormat="1" applyAlignment="1" applyProtection="1"/>
    <xf numFmtId="0" fontId="0" fillId="0" borderId="0" xfId="0" applyAlignment="1" applyProtection="1">
      <alignment horizontal="center" vertical="top"/>
    </xf>
    <xf numFmtId="3" fontId="0" fillId="0" borderId="3" xfId="0" applyNumberFormat="1" applyBorder="1" applyAlignment="1" applyProtection="1"/>
    <xf numFmtId="166" fontId="1" fillId="2" borderId="2" xfId="0" applyNumberFormat="1" applyFont="1" applyFill="1" applyBorder="1" applyAlignment="1" applyProtection="1"/>
    <xf numFmtId="0" fontId="0" fillId="0" borderId="6" xfId="0" applyFont="1" applyBorder="1" applyAlignment="1" applyProtection="1"/>
    <xf numFmtId="0" fontId="0" fillId="0" borderId="7" xfId="0" applyBorder="1" applyAlignment="1" applyProtection="1"/>
    <xf numFmtId="166" fontId="0" fillId="0" borderId="4" xfId="0" applyNumberFormat="1" applyBorder="1" applyAlignment="1" applyProtection="1"/>
    <xf numFmtId="3" fontId="0" fillId="0" borderId="1" xfId="0" applyNumberFormat="1" applyBorder="1" applyAlignment="1" applyProtection="1"/>
    <xf numFmtId="3" fontId="1" fillId="2" borderId="3" xfId="0" applyNumberFormat="1" applyFont="1" applyFill="1" applyBorder="1" applyAlignment="1" applyProtection="1"/>
    <xf numFmtId="0" fontId="1" fillId="2" borderId="2" xfId="0" applyFont="1" applyFill="1" applyBorder="1" applyAlignment="1" applyProtection="1"/>
    <xf numFmtId="166" fontId="1" fillId="2" borderId="9" xfId="0" applyNumberFormat="1" applyFont="1" applyFill="1" applyBorder="1" applyAlignment="1" applyProtection="1"/>
    <xf numFmtId="0" fontId="1" fillId="2" borderId="9" xfId="0" applyFont="1" applyFill="1" applyBorder="1"/>
    <xf numFmtId="0" fontId="1" fillId="2" borderId="2" xfId="0" applyFont="1" applyFill="1" applyBorder="1" applyAlignment="1" applyProtection="1">
      <alignment wrapText="1"/>
    </xf>
    <xf numFmtId="0" fontId="1" fillId="2" borderId="2" xfId="0" applyFont="1" applyFill="1" applyBorder="1" applyAlignment="1" applyProtection="1">
      <alignment horizontal="center"/>
    </xf>
    <xf numFmtId="0" fontId="1" fillId="0" borderId="8" xfId="0" applyFont="1" applyBorder="1" applyAlignment="1" applyProtection="1"/>
    <xf numFmtId="0" fontId="1" fillId="0" borderId="2" xfId="0" applyFont="1" applyBorder="1" applyAlignment="1" applyProtection="1"/>
    <xf numFmtId="0" fontId="1" fillId="2" borderId="3" xfId="0" applyFont="1" applyFill="1" applyBorder="1" applyAlignment="1" applyProtection="1">
      <alignment wrapText="1"/>
    </xf>
    <xf numFmtId="0" fontId="1" fillId="2" borderId="10" xfId="0" applyFont="1" applyFill="1" applyBorder="1" applyAlignment="1" applyProtection="1"/>
    <xf numFmtId="0" fontId="1" fillId="2" borderId="11" xfId="0" applyFont="1" applyFill="1" applyBorder="1" applyAlignment="1" applyProtection="1"/>
    <xf numFmtId="0" fontId="1" fillId="2" borderId="12" xfId="0" applyFont="1" applyFill="1" applyBorder="1" applyAlignment="1" applyProtection="1"/>
    <xf numFmtId="0" fontId="1" fillId="2" borderId="13" xfId="0" applyFont="1" applyFill="1" applyBorder="1" applyAlignment="1" applyProtection="1"/>
    <xf numFmtId="0" fontId="1" fillId="2" borderId="14" xfId="0" applyFont="1" applyFill="1" applyBorder="1" applyAlignment="1" applyProtection="1"/>
    <xf numFmtId="0" fontId="0" fillId="0" borderId="15" xfId="0" applyBorder="1" applyAlignment="1" applyProtection="1"/>
    <xf numFmtId="0" fontId="0" fillId="0" borderId="0" xfId="0" applyBorder="1" applyAlignment="1" applyProtection="1"/>
    <xf numFmtId="0" fontId="0" fillId="0" borderId="16" xfId="0" applyBorder="1"/>
    <xf numFmtId="0" fontId="0" fillId="0" borderId="17" xfId="0" applyBorder="1" applyAlignment="1" applyProtection="1"/>
    <xf numFmtId="0" fontId="0" fillId="0" borderId="0" xfId="0" applyBorder="1"/>
    <xf numFmtId="0" fontId="0" fillId="0" borderId="18" xfId="0" applyBorder="1" applyAlignment="1" applyProtection="1"/>
    <xf numFmtId="0" fontId="1" fillId="2" borderId="19" xfId="0" applyFont="1" applyFill="1" applyBorder="1" applyAlignment="1" applyProtection="1"/>
    <xf numFmtId="0" fontId="1" fillId="2" borderId="20" xfId="0" applyFont="1" applyFill="1" applyBorder="1"/>
    <xf numFmtId="0" fontId="0" fillId="3" borderId="21" xfId="0" applyFill="1" applyBorder="1" applyAlignment="1" applyProtection="1"/>
    <xf numFmtId="166" fontId="0" fillId="0" borderId="0" xfId="0" applyNumberFormat="1" applyBorder="1" applyAlignment="1" applyProtection="1"/>
    <xf numFmtId="0" fontId="0" fillId="0" borderId="17" xfId="0" applyBorder="1"/>
    <xf numFmtId="0" fontId="0" fillId="0" borderId="1" xfId="0" applyBorder="1"/>
    <xf numFmtId="0" fontId="0" fillId="0" borderId="22" xfId="0" applyBorder="1"/>
    <xf numFmtId="0" fontId="0" fillId="0" borderId="23" xfId="0" applyFont="1" applyBorder="1" applyAlignment="1" applyProtection="1"/>
    <xf numFmtId="0" fontId="0" fillId="0" borderId="16" xfId="0" applyBorder="1" applyAlignment="1" applyProtection="1"/>
    <xf numFmtId="3" fontId="0" fillId="0" borderId="0" xfId="0" applyNumberFormat="1" applyBorder="1" applyAlignment="1" applyProtection="1"/>
    <xf numFmtId="0" fontId="1" fillId="2" borderId="21" xfId="0" applyFont="1" applyFill="1" applyBorder="1" applyAlignment="1" applyProtection="1">
      <alignment horizontal="left" vertical="center"/>
    </xf>
    <xf numFmtId="0" fontId="1" fillId="2" borderId="0" xfId="0" applyFont="1" applyFill="1" applyBorder="1" applyAlignment="1" applyProtection="1"/>
    <xf numFmtId="0" fontId="1" fillId="2" borderId="16" xfId="0" applyFont="1" applyFill="1" applyBorder="1" applyAlignment="1" applyProtection="1"/>
    <xf numFmtId="0" fontId="0" fillId="0" borderId="23" xfId="0" applyBorder="1" applyAlignment="1" applyProtection="1">
      <alignment horizontal="left" vertical="center"/>
    </xf>
    <xf numFmtId="0" fontId="1" fillId="2" borderId="24" xfId="0" applyFont="1" applyFill="1" applyBorder="1" applyAlignment="1" applyProtection="1">
      <alignment wrapText="1"/>
    </xf>
    <xf numFmtId="0" fontId="1" fillId="0" borderId="23" xfId="0" applyFont="1" applyBorder="1" applyAlignment="1" applyProtection="1"/>
    <xf numFmtId="0" fontId="1" fillId="2" borderId="21" xfId="0" applyFont="1" applyFill="1" applyBorder="1" applyAlignment="1" applyProtection="1">
      <alignment wrapText="1"/>
    </xf>
    <xf numFmtId="0" fontId="1" fillId="0" borderId="0" xfId="0" applyFont="1" applyBorder="1" applyAlignment="1" applyProtection="1"/>
    <xf numFmtId="0" fontId="1" fillId="2" borderId="15" xfId="0" applyFont="1" applyFill="1" applyBorder="1" applyAlignment="1" applyProtection="1">
      <alignment wrapText="1"/>
    </xf>
    <xf numFmtId="0" fontId="1" fillId="2" borderId="5" xfId="0" applyFont="1" applyFill="1" applyBorder="1" applyAlignment="1" applyProtection="1"/>
    <xf numFmtId="0" fontId="0" fillId="0" borderId="22" xfId="0" applyBorder="1" applyAlignment="1" applyProtection="1"/>
  </cellXfs>
  <cellStyles count="1">
    <cellStyle name="Standaard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zoomScaleNormal="100" workbookViewId="0">
      <selection activeCell="D5" sqref="D5"/>
    </sheetView>
  </sheetViews>
  <sheetFormatPr defaultColWidth="8.5546875" defaultRowHeight="14.4"/>
  <cols>
    <col min="2" max="2" width="23.33203125" style="1" customWidth="1"/>
    <col min="3" max="5" width="19.109375" style="1" customWidth="1"/>
    <col min="6" max="6" width="13.5546875" style="1" customWidth="1"/>
    <col min="7" max="7" width="14.109375" style="1" customWidth="1"/>
    <col min="8" max="8" width="13.88671875" style="1" customWidth="1"/>
    <col min="9" max="9" width="13.109375" style="1" customWidth="1"/>
  </cols>
  <sheetData>
    <row r="1" spans="1:8">
      <c r="A1" s="2"/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</row>
    <row r="2" spans="1:8">
      <c r="A2" s="2"/>
      <c r="B2" s="2"/>
      <c r="C2" s="2"/>
      <c r="D2" s="2"/>
      <c r="E2" s="2"/>
      <c r="F2" s="2"/>
      <c r="G2" s="2"/>
      <c r="H2" s="2"/>
    </row>
    <row r="3" spans="1:8">
      <c r="A3" s="4">
        <v>1</v>
      </c>
      <c r="B3" s="1" t="s">
        <v>7</v>
      </c>
      <c r="C3" s="1" t="s">
        <v>8</v>
      </c>
      <c r="D3" s="5">
        <v>40769</v>
      </c>
      <c r="E3" s="1">
        <v>79</v>
      </c>
      <c r="F3" s="1">
        <v>3</v>
      </c>
      <c r="G3" s="1">
        <v>147</v>
      </c>
      <c r="H3" s="1">
        <f t="shared" ref="H3:H16" si="0">F3*400+G3</f>
        <v>1347</v>
      </c>
    </row>
    <row r="4" spans="1:8">
      <c r="A4" s="4">
        <v>1</v>
      </c>
      <c r="B4" s="1" t="s">
        <v>9</v>
      </c>
      <c r="C4" s="1" t="s">
        <v>8</v>
      </c>
      <c r="D4" s="5">
        <v>38698</v>
      </c>
      <c r="E4" s="1">
        <v>160</v>
      </c>
      <c r="F4" s="1">
        <v>2</v>
      </c>
      <c r="G4" s="1">
        <v>36</v>
      </c>
      <c r="H4" s="1">
        <f t="shared" si="0"/>
        <v>836</v>
      </c>
    </row>
    <row r="5" spans="1:8">
      <c r="A5" s="4">
        <v>1</v>
      </c>
      <c r="B5" s="1" t="s">
        <v>10</v>
      </c>
      <c r="C5" s="1" t="s">
        <v>11</v>
      </c>
      <c r="D5" s="5">
        <v>43663</v>
      </c>
      <c r="E5" s="1">
        <v>68</v>
      </c>
      <c r="F5" s="1">
        <v>2</v>
      </c>
      <c r="G5" s="1">
        <v>363</v>
      </c>
      <c r="H5" s="1">
        <f t="shared" si="0"/>
        <v>1163</v>
      </c>
    </row>
    <row r="6" spans="1:8">
      <c r="A6" s="4">
        <v>1</v>
      </c>
      <c r="B6" s="1" t="s">
        <v>12</v>
      </c>
      <c r="C6" s="1" t="s">
        <v>8</v>
      </c>
      <c r="D6" s="5">
        <v>43100</v>
      </c>
      <c r="E6" s="1">
        <v>749</v>
      </c>
      <c r="F6" s="1">
        <v>2</v>
      </c>
      <c r="G6" s="1">
        <v>212</v>
      </c>
      <c r="H6" s="1">
        <f t="shared" si="0"/>
        <v>1012</v>
      </c>
    </row>
    <row r="7" spans="1:8">
      <c r="A7" s="4">
        <v>1</v>
      </c>
      <c r="B7" s="1" t="s">
        <v>13</v>
      </c>
      <c r="C7" s="1" t="s">
        <v>11</v>
      </c>
      <c r="D7" s="5">
        <v>36506</v>
      </c>
      <c r="E7" s="1">
        <v>81</v>
      </c>
      <c r="F7" s="1">
        <v>2</v>
      </c>
      <c r="G7" s="1">
        <v>361</v>
      </c>
      <c r="H7" s="1">
        <f t="shared" si="0"/>
        <v>1161</v>
      </c>
    </row>
    <row r="8" spans="1:8">
      <c r="A8" s="4">
        <v>1</v>
      </c>
      <c r="B8" s="1" t="s">
        <v>14</v>
      </c>
      <c r="C8" s="1" t="s">
        <v>8</v>
      </c>
      <c r="D8" s="6">
        <v>40038</v>
      </c>
      <c r="E8" s="1">
        <v>73</v>
      </c>
      <c r="F8" s="1">
        <v>3</v>
      </c>
      <c r="G8" s="1">
        <v>214</v>
      </c>
      <c r="H8" s="1">
        <f t="shared" si="0"/>
        <v>1414</v>
      </c>
    </row>
    <row r="9" spans="1:8">
      <c r="A9" s="4">
        <v>1</v>
      </c>
      <c r="B9" s="1" t="s">
        <v>15</v>
      </c>
      <c r="C9" s="1" t="s">
        <v>8</v>
      </c>
      <c r="D9" s="5">
        <v>41894</v>
      </c>
      <c r="E9" s="1">
        <v>499</v>
      </c>
      <c r="F9" s="1">
        <v>2</v>
      </c>
      <c r="G9" s="1">
        <v>224</v>
      </c>
      <c r="H9" s="1">
        <f t="shared" si="0"/>
        <v>1024</v>
      </c>
    </row>
    <row r="10" spans="1:8">
      <c r="A10" s="4">
        <v>1</v>
      </c>
      <c r="B10" s="1" t="s">
        <v>16</v>
      </c>
      <c r="C10" s="1" t="s">
        <v>8</v>
      </c>
      <c r="D10" s="5">
        <v>42270</v>
      </c>
      <c r="E10" s="1">
        <v>362</v>
      </c>
      <c r="F10" s="1">
        <v>3</v>
      </c>
      <c r="G10" s="1">
        <v>147</v>
      </c>
      <c r="H10" s="1">
        <f t="shared" si="0"/>
        <v>1347</v>
      </c>
    </row>
    <row r="11" spans="1:8">
      <c r="A11" s="4">
        <v>1</v>
      </c>
      <c r="B11" s="1" t="s">
        <v>17</v>
      </c>
      <c r="C11" s="1" t="s">
        <v>8</v>
      </c>
      <c r="D11" s="5">
        <v>43568</v>
      </c>
      <c r="E11" s="1">
        <v>238</v>
      </c>
      <c r="F11" s="1">
        <v>3</v>
      </c>
      <c r="G11" s="1">
        <v>81</v>
      </c>
      <c r="H11" s="1">
        <f t="shared" si="0"/>
        <v>1281</v>
      </c>
    </row>
    <row r="12" spans="1:8">
      <c r="A12" s="4">
        <v>1</v>
      </c>
      <c r="B12" s="1" t="s">
        <v>18</v>
      </c>
      <c r="C12" s="1" t="s">
        <v>8</v>
      </c>
      <c r="D12" s="5">
        <v>43541</v>
      </c>
      <c r="E12" s="1">
        <v>711</v>
      </c>
      <c r="F12" s="1">
        <v>3</v>
      </c>
      <c r="G12" s="1">
        <v>108</v>
      </c>
      <c r="H12" s="1">
        <f t="shared" si="0"/>
        <v>1308</v>
      </c>
    </row>
    <row r="13" spans="1:8">
      <c r="A13" s="4">
        <v>1</v>
      </c>
      <c r="B13" s="1" t="s">
        <v>19</v>
      </c>
      <c r="C13" s="1" t="s">
        <v>8</v>
      </c>
      <c r="D13" s="5">
        <v>43541</v>
      </c>
      <c r="E13" s="1">
        <v>710</v>
      </c>
      <c r="F13" s="1">
        <v>2</v>
      </c>
      <c r="G13" s="1">
        <v>367</v>
      </c>
      <c r="H13" s="1">
        <f t="shared" si="0"/>
        <v>1167</v>
      </c>
    </row>
    <row r="14" spans="1:8">
      <c r="A14" s="4">
        <v>1</v>
      </c>
      <c r="B14" s="1" t="s">
        <v>20</v>
      </c>
      <c r="C14" s="1" t="s">
        <v>8</v>
      </c>
      <c r="D14" s="5">
        <v>42535</v>
      </c>
      <c r="E14" s="1">
        <v>728</v>
      </c>
      <c r="F14" s="1">
        <v>3</v>
      </c>
      <c r="G14" s="1">
        <v>221</v>
      </c>
      <c r="H14" s="1">
        <f t="shared" si="0"/>
        <v>1421</v>
      </c>
    </row>
    <row r="15" spans="1:8">
      <c r="A15" s="4"/>
      <c r="D15" s="5"/>
      <c r="H15" s="1">
        <f t="shared" si="0"/>
        <v>0</v>
      </c>
    </row>
    <row r="16" spans="1:8">
      <c r="A16" s="2">
        <f>SUM(A3:A15)</f>
        <v>12</v>
      </c>
      <c r="H16" s="7">
        <f t="shared" si="0"/>
        <v>0</v>
      </c>
    </row>
    <row r="18" spans="8:9">
      <c r="H18" s="8">
        <f>SUM(H3:H16)</f>
        <v>14481</v>
      </c>
      <c r="I18" s="1" t="s">
        <v>21</v>
      </c>
    </row>
    <row r="20" spans="8:9">
      <c r="H20" s="8">
        <f>A16</f>
        <v>12</v>
      </c>
      <c r="I20" s="1" t="s">
        <v>22</v>
      </c>
    </row>
    <row r="22" spans="8:9">
      <c r="H22" s="9">
        <f>H18/12</f>
        <v>1206.75</v>
      </c>
      <c r="I22" s="1" t="s">
        <v>23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0"/>
  <sheetViews>
    <sheetView zoomScaleNormal="100" workbookViewId="0">
      <selection activeCell="D6" sqref="D6"/>
    </sheetView>
  </sheetViews>
  <sheetFormatPr defaultColWidth="8.5546875" defaultRowHeight="14.4"/>
  <cols>
    <col min="2" max="2" width="24.109375" style="1" customWidth="1"/>
    <col min="3" max="3" width="16" style="1" customWidth="1"/>
    <col min="4" max="4" width="18.109375" style="1" customWidth="1"/>
    <col min="5" max="5" width="15.88671875" style="1" customWidth="1"/>
    <col min="6" max="6" width="16.6640625" style="1" customWidth="1"/>
    <col min="7" max="7" width="15.33203125" style="1" customWidth="1"/>
    <col min="8" max="8" width="14.33203125" style="1" customWidth="1"/>
  </cols>
  <sheetData>
    <row r="1" spans="1:8">
      <c r="A1" s="2"/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</row>
    <row r="2" spans="1:8">
      <c r="A2" s="2"/>
      <c r="B2" s="2"/>
      <c r="C2" s="2"/>
      <c r="D2" s="2"/>
      <c r="E2" s="2"/>
      <c r="F2" s="2"/>
      <c r="G2" s="2"/>
      <c r="H2" s="2"/>
    </row>
    <row r="3" spans="1:8">
      <c r="A3" s="4">
        <v>1</v>
      </c>
      <c r="B3" s="1" t="s">
        <v>24</v>
      </c>
      <c r="C3" s="1" t="s">
        <v>11</v>
      </c>
      <c r="D3" s="5">
        <v>25724</v>
      </c>
      <c r="E3" s="1">
        <v>74</v>
      </c>
      <c r="F3" s="1">
        <v>5</v>
      </c>
      <c r="G3" s="1">
        <v>251</v>
      </c>
      <c r="H3" s="1">
        <f t="shared" ref="H3:H34" si="0">F3*400+G3</f>
        <v>2251</v>
      </c>
    </row>
    <row r="4" spans="1:8">
      <c r="A4" s="4">
        <v>1</v>
      </c>
      <c r="B4" s="1" t="s">
        <v>25</v>
      </c>
      <c r="C4" s="1" t="s">
        <v>11</v>
      </c>
      <c r="D4" s="5">
        <v>25638</v>
      </c>
      <c r="E4" s="1">
        <v>64</v>
      </c>
      <c r="F4" s="1">
        <v>5</v>
      </c>
      <c r="G4" s="1">
        <v>249</v>
      </c>
      <c r="H4" s="1">
        <f t="shared" si="0"/>
        <v>2249</v>
      </c>
    </row>
    <row r="5" spans="1:8">
      <c r="A5" s="4">
        <v>1</v>
      </c>
      <c r="B5" s="1" t="s">
        <v>26</v>
      </c>
      <c r="C5" s="1" t="s">
        <v>11</v>
      </c>
      <c r="D5" s="5">
        <v>34551</v>
      </c>
      <c r="E5" s="1">
        <v>135</v>
      </c>
      <c r="F5" s="1">
        <v>5</v>
      </c>
      <c r="G5" s="1">
        <v>86</v>
      </c>
      <c r="H5" s="1">
        <f t="shared" si="0"/>
        <v>2086</v>
      </c>
    </row>
    <row r="6" spans="1:8">
      <c r="A6" s="4">
        <v>1</v>
      </c>
      <c r="B6" s="1" t="s">
        <v>27</v>
      </c>
      <c r="C6" s="1" t="s">
        <v>11</v>
      </c>
      <c r="D6" s="5">
        <v>36712</v>
      </c>
      <c r="E6" s="1">
        <v>299</v>
      </c>
      <c r="F6" s="1">
        <v>3</v>
      </c>
      <c r="G6" s="1">
        <v>245</v>
      </c>
      <c r="H6" s="1">
        <f t="shared" si="0"/>
        <v>1445</v>
      </c>
    </row>
    <row r="7" spans="1:8">
      <c r="A7" s="4">
        <v>1</v>
      </c>
      <c r="B7" s="1" t="s">
        <v>28</v>
      </c>
      <c r="C7" s="1" t="s">
        <v>8</v>
      </c>
      <c r="D7" s="5">
        <v>41360</v>
      </c>
      <c r="E7" s="1">
        <v>678</v>
      </c>
      <c r="F7" s="1">
        <v>6</v>
      </c>
      <c r="G7" s="1">
        <v>93</v>
      </c>
      <c r="H7" s="1">
        <f t="shared" si="0"/>
        <v>2493</v>
      </c>
    </row>
    <row r="8" spans="1:8">
      <c r="A8" s="4">
        <v>1</v>
      </c>
      <c r="B8" s="1" t="s">
        <v>29</v>
      </c>
      <c r="C8" s="1" t="s">
        <v>11</v>
      </c>
      <c r="D8" s="5">
        <v>20986</v>
      </c>
      <c r="E8" s="1">
        <v>717</v>
      </c>
      <c r="F8" s="1">
        <v>5</v>
      </c>
      <c r="G8" s="1">
        <v>200</v>
      </c>
      <c r="H8" s="1">
        <f t="shared" si="0"/>
        <v>2200</v>
      </c>
    </row>
    <row r="9" spans="1:8">
      <c r="A9" s="4">
        <v>1</v>
      </c>
      <c r="B9" s="1" t="s">
        <v>30</v>
      </c>
      <c r="C9" s="1" t="s">
        <v>8</v>
      </c>
      <c r="D9" s="5">
        <v>45624</v>
      </c>
      <c r="E9" s="1">
        <v>487</v>
      </c>
      <c r="F9" s="1">
        <v>4</v>
      </c>
      <c r="G9" s="1">
        <v>212</v>
      </c>
      <c r="H9" s="1">
        <f t="shared" si="0"/>
        <v>1812</v>
      </c>
    </row>
    <row r="10" spans="1:8">
      <c r="A10" s="4">
        <v>1</v>
      </c>
      <c r="B10" s="1" t="s">
        <v>31</v>
      </c>
      <c r="C10" s="1" t="s">
        <v>8</v>
      </c>
      <c r="D10" s="5">
        <v>41831</v>
      </c>
      <c r="E10" s="1">
        <v>594</v>
      </c>
      <c r="F10" s="1">
        <v>6</v>
      </c>
      <c r="G10" s="1">
        <v>128</v>
      </c>
      <c r="H10" s="1">
        <f t="shared" si="0"/>
        <v>2528</v>
      </c>
    </row>
    <row r="11" spans="1:8">
      <c r="A11" s="4">
        <v>1</v>
      </c>
      <c r="B11" s="1" t="s">
        <v>32</v>
      </c>
      <c r="C11" s="1" t="s">
        <v>8</v>
      </c>
      <c r="D11" s="5">
        <v>41830</v>
      </c>
      <c r="E11" s="1">
        <v>626</v>
      </c>
      <c r="F11" s="1">
        <v>5</v>
      </c>
      <c r="G11" s="1">
        <v>389</v>
      </c>
      <c r="H11" s="1">
        <f t="shared" si="0"/>
        <v>2389</v>
      </c>
    </row>
    <row r="12" spans="1:8">
      <c r="A12" s="4">
        <v>1</v>
      </c>
      <c r="B12" s="1" t="s">
        <v>33</v>
      </c>
      <c r="C12" s="1" t="s">
        <v>8</v>
      </c>
      <c r="D12" s="10">
        <v>41752</v>
      </c>
      <c r="E12" s="1">
        <v>304</v>
      </c>
      <c r="F12" s="1">
        <v>5</v>
      </c>
      <c r="G12" s="1">
        <v>254</v>
      </c>
      <c r="H12" s="1">
        <f t="shared" si="0"/>
        <v>2254</v>
      </c>
    </row>
    <row r="13" spans="1:8">
      <c r="A13" s="4">
        <v>1</v>
      </c>
      <c r="B13" s="1" t="s">
        <v>34</v>
      </c>
      <c r="C13" s="1" t="s">
        <v>11</v>
      </c>
      <c r="D13" s="10">
        <v>41919</v>
      </c>
      <c r="E13" s="1">
        <v>349</v>
      </c>
      <c r="F13" s="1">
        <v>5</v>
      </c>
      <c r="G13" s="1">
        <v>312</v>
      </c>
      <c r="H13" s="1">
        <f t="shared" si="0"/>
        <v>2312</v>
      </c>
    </row>
    <row r="14" spans="1:8">
      <c r="A14" s="4">
        <v>1</v>
      </c>
      <c r="B14" s="1" t="s">
        <v>35</v>
      </c>
      <c r="C14" s="1" t="s">
        <v>11</v>
      </c>
      <c r="D14" s="10">
        <v>41991</v>
      </c>
      <c r="E14" s="1">
        <v>156</v>
      </c>
      <c r="F14" s="1">
        <v>4</v>
      </c>
      <c r="G14" s="1">
        <v>240</v>
      </c>
      <c r="H14" s="1">
        <f t="shared" si="0"/>
        <v>1840</v>
      </c>
    </row>
    <row r="15" spans="1:8">
      <c r="A15" s="4">
        <v>1</v>
      </c>
      <c r="B15" s="1" t="s">
        <v>36</v>
      </c>
      <c r="C15" s="1" t="s">
        <v>11</v>
      </c>
      <c r="D15" s="10">
        <v>41618</v>
      </c>
      <c r="E15" s="1">
        <v>496</v>
      </c>
      <c r="F15" s="1">
        <v>5</v>
      </c>
      <c r="G15" s="1">
        <v>42</v>
      </c>
      <c r="H15" s="1">
        <f t="shared" si="0"/>
        <v>2042</v>
      </c>
    </row>
    <row r="16" spans="1:8">
      <c r="A16" s="4">
        <v>1</v>
      </c>
      <c r="B16" s="1" t="s">
        <v>37</v>
      </c>
      <c r="C16" s="1" t="s">
        <v>11</v>
      </c>
      <c r="D16" s="10">
        <v>41987</v>
      </c>
      <c r="E16" s="1">
        <v>84</v>
      </c>
      <c r="F16" s="1">
        <v>5</v>
      </c>
      <c r="G16" s="1">
        <v>117</v>
      </c>
      <c r="H16" s="1">
        <f t="shared" si="0"/>
        <v>2117</v>
      </c>
    </row>
    <row r="17" spans="1:8">
      <c r="A17" s="4">
        <v>1</v>
      </c>
      <c r="B17" s="1" t="s">
        <v>38</v>
      </c>
      <c r="C17" s="1" t="s">
        <v>11</v>
      </c>
      <c r="D17" s="10">
        <v>41769</v>
      </c>
      <c r="E17" s="1">
        <v>85</v>
      </c>
      <c r="F17" s="1">
        <v>5</v>
      </c>
      <c r="G17" s="1">
        <v>383</v>
      </c>
      <c r="H17" s="1">
        <f t="shared" si="0"/>
        <v>2383</v>
      </c>
    </row>
    <row r="18" spans="1:8">
      <c r="A18" s="4">
        <v>1</v>
      </c>
      <c r="B18" s="1" t="s">
        <v>39</v>
      </c>
      <c r="C18" s="1" t="s">
        <v>11</v>
      </c>
      <c r="D18" s="10">
        <v>40893</v>
      </c>
      <c r="E18" s="1">
        <v>703</v>
      </c>
      <c r="F18" s="1">
        <v>5</v>
      </c>
      <c r="G18" s="1">
        <v>166</v>
      </c>
      <c r="H18" s="1">
        <f t="shared" si="0"/>
        <v>2166</v>
      </c>
    </row>
    <row r="19" spans="1:8">
      <c r="A19" s="4">
        <v>1</v>
      </c>
      <c r="B19" s="1" t="s">
        <v>40</v>
      </c>
      <c r="C19" s="1" t="s">
        <v>11</v>
      </c>
      <c r="D19" s="10">
        <v>41595</v>
      </c>
      <c r="E19" s="1">
        <v>704</v>
      </c>
      <c r="F19" s="1">
        <v>4</v>
      </c>
      <c r="G19" s="1">
        <v>414</v>
      </c>
      <c r="H19" s="1">
        <f t="shared" si="0"/>
        <v>2014</v>
      </c>
    </row>
    <row r="20" spans="1:8">
      <c r="A20" s="4">
        <v>1</v>
      </c>
      <c r="B20" s="1" t="s">
        <v>41</v>
      </c>
      <c r="C20" s="1" t="s">
        <v>8</v>
      </c>
      <c r="D20" s="10">
        <v>22893</v>
      </c>
      <c r="E20" s="1">
        <v>408</v>
      </c>
      <c r="F20" s="1">
        <v>5</v>
      </c>
      <c r="G20" s="1">
        <v>285</v>
      </c>
      <c r="H20" s="1">
        <f t="shared" si="0"/>
        <v>2285</v>
      </c>
    </row>
    <row r="21" spans="1:8">
      <c r="A21" s="4">
        <v>1</v>
      </c>
      <c r="B21" s="1" t="s">
        <v>42</v>
      </c>
      <c r="C21" s="1" t="s">
        <v>8</v>
      </c>
      <c r="D21" s="10">
        <v>41664</v>
      </c>
      <c r="E21" s="1">
        <v>708</v>
      </c>
      <c r="F21" s="1">
        <v>5</v>
      </c>
      <c r="G21" s="1">
        <v>319</v>
      </c>
      <c r="H21" s="1">
        <f t="shared" si="0"/>
        <v>2319</v>
      </c>
    </row>
    <row r="22" spans="1:8">
      <c r="A22" s="4">
        <v>1</v>
      </c>
      <c r="B22" s="1" t="s">
        <v>43</v>
      </c>
      <c r="C22" s="1" t="s">
        <v>8</v>
      </c>
      <c r="D22" s="10">
        <v>41271</v>
      </c>
      <c r="E22" s="1">
        <v>709</v>
      </c>
      <c r="F22" s="1">
        <v>6</v>
      </c>
      <c r="G22" s="1">
        <v>309</v>
      </c>
      <c r="H22" s="1">
        <f t="shared" si="0"/>
        <v>2709</v>
      </c>
    </row>
    <row r="23" spans="1:8">
      <c r="A23" s="4">
        <v>1</v>
      </c>
      <c r="B23" s="1" t="s">
        <v>44</v>
      </c>
      <c r="C23" s="1" t="s">
        <v>8</v>
      </c>
      <c r="D23" s="10">
        <v>41018</v>
      </c>
      <c r="E23" s="1">
        <v>365</v>
      </c>
      <c r="F23" s="1">
        <v>6</v>
      </c>
      <c r="G23" s="1">
        <v>296</v>
      </c>
      <c r="H23" s="1">
        <f t="shared" si="0"/>
        <v>2696</v>
      </c>
    </row>
    <row r="24" spans="1:8">
      <c r="A24" s="4">
        <v>1</v>
      </c>
      <c r="B24" s="1" t="s">
        <v>45</v>
      </c>
      <c r="C24" s="1" t="s">
        <v>8</v>
      </c>
      <c r="D24" s="10">
        <v>37915</v>
      </c>
      <c r="E24" s="1">
        <v>445</v>
      </c>
      <c r="F24" s="1">
        <v>7</v>
      </c>
      <c r="G24" s="1">
        <v>302</v>
      </c>
      <c r="H24" s="1">
        <f t="shared" si="0"/>
        <v>3102</v>
      </c>
    </row>
    <row r="25" spans="1:8">
      <c r="A25" s="4">
        <v>1</v>
      </c>
      <c r="B25" s="1" t="s">
        <v>46</v>
      </c>
      <c r="C25" s="1" t="s">
        <v>8</v>
      </c>
      <c r="D25" s="10">
        <v>40184</v>
      </c>
      <c r="E25" s="1">
        <v>518</v>
      </c>
      <c r="F25" s="1">
        <v>7</v>
      </c>
      <c r="G25" s="1">
        <v>302</v>
      </c>
      <c r="H25" s="1">
        <f t="shared" si="0"/>
        <v>3102</v>
      </c>
    </row>
    <row r="26" spans="1:8">
      <c r="A26" s="4">
        <v>1</v>
      </c>
      <c r="B26" s="1" t="s">
        <v>47</v>
      </c>
      <c r="C26" s="1" t="s">
        <v>8</v>
      </c>
      <c r="D26" s="10">
        <v>38422</v>
      </c>
      <c r="E26" s="1">
        <v>713</v>
      </c>
      <c r="F26" s="1">
        <v>6</v>
      </c>
      <c r="G26" s="1">
        <v>304</v>
      </c>
      <c r="H26" s="1">
        <f t="shared" si="0"/>
        <v>2704</v>
      </c>
    </row>
    <row r="27" spans="1:8">
      <c r="A27" s="4">
        <v>1</v>
      </c>
      <c r="B27" s="1" t="s">
        <v>48</v>
      </c>
      <c r="C27" s="1" t="s">
        <v>11</v>
      </c>
      <c r="D27" s="10">
        <v>31535</v>
      </c>
      <c r="E27" s="1">
        <v>718</v>
      </c>
      <c r="F27" s="1">
        <v>6</v>
      </c>
      <c r="G27" s="1">
        <v>122</v>
      </c>
      <c r="H27" s="1">
        <f t="shared" si="0"/>
        <v>2522</v>
      </c>
    </row>
    <row r="28" spans="1:8">
      <c r="A28" s="4">
        <v>1</v>
      </c>
      <c r="B28" s="1" t="s">
        <v>49</v>
      </c>
      <c r="C28" s="1" t="s">
        <v>8</v>
      </c>
      <c r="D28" s="10">
        <v>29687</v>
      </c>
      <c r="E28" s="1">
        <v>727</v>
      </c>
      <c r="F28" s="1">
        <v>6</v>
      </c>
      <c r="G28" s="1">
        <v>19</v>
      </c>
      <c r="H28" s="1">
        <f t="shared" si="0"/>
        <v>2419</v>
      </c>
    </row>
    <row r="29" spans="1:8">
      <c r="A29" s="4">
        <v>1</v>
      </c>
      <c r="B29" s="1" t="s">
        <v>50</v>
      </c>
      <c r="C29" s="1" t="s">
        <v>8</v>
      </c>
      <c r="D29" s="10">
        <v>22551</v>
      </c>
      <c r="E29" s="1">
        <v>731</v>
      </c>
      <c r="F29" s="1">
        <v>5</v>
      </c>
      <c r="G29" s="1">
        <v>61</v>
      </c>
      <c r="H29" s="1">
        <f t="shared" si="0"/>
        <v>2061</v>
      </c>
    </row>
    <row r="30" spans="1:8">
      <c r="A30" s="4">
        <v>1</v>
      </c>
      <c r="B30" s="1" t="s">
        <v>51</v>
      </c>
      <c r="C30" s="1" t="s">
        <v>8</v>
      </c>
      <c r="D30" s="10">
        <v>20614</v>
      </c>
      <c r="E30" s="1">
        <v>732</v>
      </c>
      <c r="F30" s="1">
        <v>4</v>
      </c>
      <c r="G30" s="1">
        <v>88</v>
      </c>
      <c r="H30" s="1">
        <f t="shared" si="0"/>
        <v>1688</v>
      </c>
    </row>
    <row r="31" spans="1:8">
      <c r="A31" s="4">
        <v>1</v>
      </c>
      <c r="B31" s="1" t="s">
        <v>52</v>
      </c>
      <c r="C31" s="1" t="s">
        <v>8</v>
      </c>
      <c r="D31" s="10">
        <v>23829</v>
      </c>
      <c r="E31" s="1">
        <v>729</v>
      </c>
      <c r="F31" s="1">
        <v>5</v>
      </c>
      <c r="G31" s="1">
        <v>253</v>
      </c>
      <c r="H31" s="1">
        <f t="shared" si="0"/>
        <v>2253</v>
      </c>
    </row>
    <row r="32" spans="1:8">
      <c r="A32" s="4">
        <v>1</v>
      </c>
      <c r="B32" s="1" t="s">
        <v>53</v>
      </c>
      <c r="C32" s="1" t="s">
        <v>8</v>
      </c>
      <c r="D32" s="10">
        <v>30663</v>
      </c>
      <c r="E32" s="1">
        <v>725</v>
      </c>
      <c r="F32" s="1">
        <v>6</v>
      </c>
      <c r="G32" s="1">
        <v>9</v>
      </c>
      <c r="H32" s="1">
        <f t="shared" si="0"/>
        <v>2409</v>
      </c>
    </row>
    <row r="33" spans="1:9">
      <c r="A33" s="4">
        <v>1</v>
      </c>
      <c r="B33" s="1" t="s">
        <v>54</v>
      </c>
      <c r="C33" s="1" t="s">
        <v>11</v>
      </c>
      <c r="E33" s="1">
        <v>715</v>
      </c>
      <c r="F33" s="1">
        <v>5</v>
      </c>
      <c r="G33" s="1">
        <v>339</v>
      </c>
      <c r="H33" s="1">
        <f t="shared" si="0"/>
        <v>2339</v>
      </c>
    </row>
    <row r="34" spans="1:9">
      <c r="A34" s="4">
        <v>1</v>
      </c>
      <c r="B34" s="1" t="s">
        <v>55</v>
      </c>
      <c r="C34" s="1" t="s">
        <v>11</v>
      </c>
      <c r="D34" s="10">
        <v>38485</v>
      </c>
      <c r="E34" s="1">
        <v>150</v>
      </c>
      <c r="F34" s="1">
        <v>6</v>
      </c>
      <c r="G34" s="1">
        <v>181</v>
      </c>
      <c r="H34" s="1">
        <f t="shared" si="0"/>
        <v>2581</v>
      </c>
    </row>
    <row r="35" spans="1:9">
      <c r="A35" s="4"/>
    </row>
    <row r="36" spans="1:9">
      <c r="A36" s="2">
        <f>SUM(A3:A34)</f>
        <v>32</v>
      </c>
      <c r="H36" s="8">
        <f>SUM(H3:H34)</f>
        <v>73770</v>
      </c>
      <c r="I36" s="1" t="s">
        <v>56</v>
      </c>
    </row>
    <row r="38" spans="1:9">
      <c r="H38" s="8">
        <f>A36</f>
        <v>32</v>
      </c>
      <c r="I38" s="1" t="s">
        <v>57</v>
      </c>
    </row>
    <row r="40" spans="1:9">
      <c r="H40" s="9">
        <f>H36/H38</f>
        <v>2305.3125</v>
      </c>
      <c r="I40" s="1" t="s">
        <v>23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9"/>
  <sheetViews>
    <sheetView zoomScaleNormal="100" workbookViewId="0">
      <selection activeCell="B20" sqref="B20"/>
    </sheetView>
  </sheetViews>
  <sheetFormatPr defaultColWidth="8.5546875" defaultRowHeight="14.4"/>
  <cols>
    <col min="2" max="2" width="19.109375" style="1" customWidth="1"/>
    <col min="3" max="3" width="17.44140625" style="1" customWidth="1"/>
    <col min="4" max="4" width="17" style="1" customWidth="1"/>
    <col min="5" max="5" width="16.109375" style="1" customWidth="1"/>
    <col min="6" max="6" width="11.6640625" style="1" customWidth="1"/>
    <col min="7" max="7" width="16.88671875" style="1" customWidth="1"/>
    <col min="8" max="8" width="12.33203125" style="1" customWidth="1"/>
  </cols>
  <sheetData>
    <row r="1" spans="1:9">
      <c r="A1" s="2"/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</row>
    <row r="2" spans="1:9">
      <c r="A2" s="2"/>
      <c r="B2" s="2"/>
      <c r="C2" s="2"/>
      <c r="D2" s="2"/>
      <c r="E2" s="2"/>
      <c r="F2" s="2"/>
      <c r="G2" s="2"/>
      <c r="H2" s="2"/>
    </row>
    <row r="3" spans="1:9">
      <c r="A3" s="4">
        <v>1</v>
      </c>
      <c r="B3" s="1" t="s">
        <v>58</v>
      </c>
      <c r="C3" s="1" t="s">
        <v>8</v>
      </c>
      <c r="D3" s="5">
        <v>34455</v>
      </c>
      <c r="E3" s="1">
        <v>72</v>
      </c>
      <c r="F3" s="1">
        <v>6</v>
      </c>
      <c r="G3" s="1">
        <v>291</v>
      </c>
      <c r="H3" s="1">
        <f t="shared" ref="H3:H11" si="0">F3*400+G3</f>
        <v>2691</v>
      </c>
    </row>
    <row r="4" spans="1:9">
      <c r="A4" s="4">
        <v>1</v>
      </c>
      <c r="B4" s="1" t="s">
        <v>59</v>
      </c>
      <c r="D4" s="5"/>
      <c r="E4" s="1">
        <v>70</v>
      </c>
      <c r="F4" s="1">
        <v>7</v>
      </c>
      <c r="G4" s="1">
        <v>12</v>
      </c>
      <c r="H4" s="1">
        <f t="shared" si="0"/>
        <v>2812</v>
      </c>
    </row>
    <row r="5" spans="1:9">
      <c r="A5" s="4">
        <v>1</v>
      </c>
      <c r="B5" s="1" t="s">
        <v>60</v>
      </c>
      <c r="D5" s="5"/>
      <c r="E5" s="1">
        <v>67</v>
      </c>
      <c r="F5" s="1">
        <v>6</v>
      </c>
      <c r="G5" s="1">
        <v>0</v>
      </c>
      <c r="H5" s="1">
        <f t="shared" si="0"/>
        <v>2400</v>
      </c>
    </row>
    <row r="6" spans="1:9">
      <c r="A6" s="4">
        <v>1</v>
      </c>
      <c r="B6" s="1" t="s">
        <v>61</v>
      </c>
      <c r="D6" s="5"/>
      <c r="E6" s="1">
        <v>493</v>
      </c>
      <c r="F6" s="1">
        <v>7</v>
      </c>
      <c r="G6" s="1">
        <v>32</v>
      </c>
      <c r="H6" s="1">
        <f t="shared" si="0"/>
        <v>2832</v>
      </c>
    </row>
    <row r="7" spans="1:9">
      <c r="A7" s="4">
        <v>1</v>
      </c>
      <c r="B7" s="1" t="s">
        <v>62</v>
      </c>
      <c r="D7" s="5"/>
      <c r="E7" s="1">
        <v>486</v>
      </c>
      <c r="F7" s="1">
        <v>6</v>
      </c>
      <c r="G7" s="1">
        <v>77</v>
      </c>
      <c r="H7" s="1">
        <f t="shared" si="0"/>
        <v>2477</v>
      </c>
    </row>
    <row r="8" spans="1:9">
      <c r="A8" s="4">
        <v>1</v>
      </c>
      <c r="B8" s="1" t="s">
        <v>63</v>
      </c>
      <c r="D8" s="5"/>
      <c r="E8" s="1">
        <v>364</v>
      </c>
      <c r="F8" s="1">
        <v>5</v>
      </c>
      <c r="G8" s="1">
        <v>41</v>
      </c>
      <c r="H8" s="1">
        <f t="shared" si="0"/>
        <v>2041</v>
      </c>
    </row>
    <row r="9" spans="1:9">
      <c r="A9" s="4">
        <v>1</v>
      </c>
      <c r="B9" s="1" t="s">
        <v>64</v>
      </c>
      <c r="D9" s="5"/>
      <c r="E9" s="1">
        <v>319</v>
      </c>
      <c r="F9" s="1">
        <v>7</v>
      </c>
      <c r="G9" s="1">
        <v>291</v>
      </c>
      <c r="H9" s="1">
        <f t="shared" si="0"/>
        <v>3091</v>
      </c>
    </row>
    <row r="10" spans="1:9">
      <c r="A10" s="4">
        <v>1</v>
      </c>
      <c r="B10" s="1" t="s">
        <v>65</v>
      </c>
      <c r="D10" s="5"/>
      <c r="E10" s="1">
        <v>498</v>
      </c>
      <c r="F10" s="1">
        <v>6</v>
      </c>
      <c r="G10" s="1">
        <v>243</v>
      </c>
      <c r="H10" s="1">
        <f t="shared" si="0"/>
        <v>2643</v>
      </c>
    </row>
    <row r="11" spans="1:9">
      <c r="A11" s="4">
        <v>1</v>
      </c>
      <c r="B11" s="1" t="s">
        <v>66</v>
      </c>
      <c r="D11" s="5">
        <v>26505</v>
      </c>
      <c r="E11" s="1">
        <v>735</v>
      </c>
      <c r="F11" s="1">
        <v>6</v>
      </c>
      <c r="G11" s="1">
        <v>309</v>
      </c>
      <c r="H11" s="1">
        <f t="shared" si="0"/>
        <v>2709</v>
      </c>
    </row>
    <row r="12" spans="1:9">
      <c r="A12" s="4"/>
      <c r="D12" s="5"/>
    </row>
    <row r="13" spans="1:9">
      <c r="A13" s="2">
        <f>SUM(A3:A11)</f>
        <v>9</v>
      </c>
    </row>
    <row r="15" spans="1:9">
      <c r="H15" s="8">
        <f>SUM(H3:H14)</f>
        <v>23696</v>
      </c>
      <c r="I15" s="1" t="s">
        <v>67</v>
      </c>
    </row>
    <row r="17" spans="8:9">
      <c r="H17" s="8">
        <f>A13</f>
        <v>9</v>
      </c>
      <c r="I17" s="1" t="s">
        <v>22</v>
      </c>
    </row>
    <row r="19" spans="8:9">
      <c r="H19" s="9">
        <f>H15/H17</f>
        <v>2632.8888888888887</v>
      </c>
      <c r="I19" s="1" t="s">
        <v>68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>
  <dimension ref="A1:L35"/>
  <sheetViews>
    <sheetView topLeftCell="B1" zoomScaleNormal="100" workbookViewId="0">
      <selection activeCell="B15" sqref="B15"/>
    </sheetView>
  </sheetViews>
  <sheetFormatPr defaultColWidth="8.5546875" defaultRowHeight="14.4"/>
  <cols>
    <col min="2" max="2" width="18.109375" style="1" customWidth="1"/>
    <col min="3" max="3" width="25.6640625" style="1" customWidth="1"/>
    <col min="4" max="4" width="18.33203125" style="1" customWidth="1"/>
    <col min="5" max="5" width="26.109375" style="1" customWidth="1"/>
    <col min="6" max="6" width="7" style="1" customWidth="1"/>
    <col min="7" max="7" width="13.33203125" style="1" customWidth="1"/>
    <col min="8" max="8" width="11.109375" style="1" customWidth="1"/>
    <col min="12" max="12" width="9.5546875" customWidth="1"/>
  </cols>
  <sheetData>
    <row r="1" spans="1:10">
      <c r="A1" s="2"/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</row>
    <row r="2" spans="1:10">
      <c r="A2" s="2"/>
      <c r="B2" s="3"/>
      <c r="C2" s="3"/>
      <c r="D2" s="3"/>
      <c r="E2" s="3"/>
      <c r="F2" s="3"/>
      <c r="G2" s="3"/>
      <c r="H2" s="3"/>
    </row>
    <row r="3" spans="1:10">
      <c r="A3" s="11">
        <v>1</v>
      </c>
      <c r="B3" s="1" t="s">
        <v>69</v>
      </c>
      <c r="C3" s="1" t="s">
        <v>8</v>
      </c>
      <c r="D3" s="5">
        <v>30086</v>
      </c>
      <c r="E3" s="1">
        <v>733</v>
      </c>
      <c r="F3" s="1">
        <v>7</v>
      </c>
      <c r="G3" s="1">
        <v>156</v>
      </c>
      <c r="H3" s="1">
        <f t="shared" ref="H3:H8" si="0">(F3*400)+G3</f>
        <v>2956</v>
      </c>
    </row>
    <row r="4" spans="1:10">
      <c r="A4" s="11">
        <v>1</v>
      </c>
      <c r="B4" s="1" t="s">
        <v>70</v>
      </c>
      <c r="C4" s="1" t="s">
        <v>8</v>
      </c>
      <c r="D4" s="5">
        <v>30328</v>
      </c>
      <c r="E4" s="1">
        <v>734</v>
      </c>
      <c r="F4" s="1">
        <v>7</v>
      </c>
      <c r="G4" s="1">
        <v>264</v>
      </c>
      <c r="H4" s="1">
        <f t="shared" si="0"/>
        <v>3064</v>
      </c>
    </row>
    <row r="5" spans="1:10">
      <c r="A5" s="11">
        <v>1</v>
      </c>
      <c r="B5" s="1" t="s">
        <v>71</v>
      </c>
      <c r="C5" s="1" t="s">
        <v>8</v>
      </c>
      <c r="D5" s="5">
        <v>29908</v>
      </c>
      <c r="E5" s="1">
        <v>736</v>
      </c>
      <c r="F5" s="1">
        <v>7</v>
      </c>
      <c r="G5" s="1">
        <v>226</v>
      </c>
      <c r="H5" s="1">
        <f t="shared" si="0"/>
        <v>3026</v>
      </c>
    </row>
    <row r="6" spans="1:10">
      <c r="A6" s="11">
        <v>1</v>
      </c>
      <c r="B6" s="1" t="s">
        <v>72</v>
      </c>
      <c r="C6" s="1" t="s">
        <v>8</v>
      </c>
      <c r="D6" s="5">
        <v>38444</v>
      </c>
      <c r="E6" s="1">
        <v>737</v>
      </c>
      <c r="F6" s="1">
        <v>8</v>
      </c>
      <c r="G6" s="1">
        <v>89</v>
      </c>
      <c r="H6" s="1">
        <f t="shared" si="0"/>
        <v>3289</v>
      </c>
    </row>
    <row r="7" spans="1:10">
      <c r="A7" s="11">
        <v>1</v>
      </c>
      <c r="B7" s="1" t="s">
        <v>73</v>
      </c>
      <c r="C7" s="1" t="s">
        <v>8</v>
      </c>
      <c r="D7" s="5">
        <v>31432</v>
      </c>
      <c r="E7" s="1">
        <v>738</v>
      </c>
      <c r="F7" s="1">
        <v>5</v>
      </c>
      <c r="H7" s="1">
        <f t="shared" si="0"/>
        <v>2000</v>
      </c>
      <c r="J7" s="1" t="s">
        <v>74</v>
      </c>
    </row>
    <row r="8" spans="1:10">
      <c r="A8" s="11">
        <v>1</v>
      </c>
      <c r="B8" s="1" t="s">
        <v>75</v>
      </c>
      <c r="C8" s="1" t="s">
        <v>8</v>
      </c>
      <c r="D8" s="5">
        <v>30595</v>
      </c>
      <c r="E8" s="1">
        <v>739</v>
      </c>
      <c r="F8" s="1">
        <v>8</v>
      </c>
      <c r="G8" s="1">
        <v>21</v>
      </c>
      <c r="H8" s="1">
        <f t="shared" si="0"/>
        <v>3221</v>
      </c>
    </row>
    <row r="9" spans="1:10">
      <c r="A9" s="11"/>
      <c r="D9" s="5"/>
    </row>
    <row r="10" spans="1:10">
      <c r="A10" s="2">
        <f>SUM(A3:A9)</f>
        <v>6</v>
      </c>
    </row>
    <row r="11" spans="1:10">
      <c r="H11" s="8">
        <f>SUM(H3:H10)</f>
        <v>17556</v>
      </c>
      <c r="I11" s="1" t="s">
        <v>76</v>
      </c>
    </row>
    <row r="13" spans="1:10">
      <c r="H13" s="8">
        <f>A10</f>
        <v>6</v>
      </c>
      <c r="I13" s="1" t="s">
        <v>77</v>
      </c>
    </row>
    <row r="15" spans="1:10">
      <c r="H15" s="9">
        <f>H11/H13</f>
        <v>2926</v>
      </c>
      <c r="I15" s="1" t="s">
        <v>78</v>
      </c>
    </row>
    <row r="16" spans="1:10" ht="15" thickBot="1"/>
    <row r="17" spans="3:12" ht="15" thickBot="1">
      <c r="C17" s="27" t="s">
        <v>79</v>
      </c>
      <c r="D17" s="28"/>
      <c r="E17" s="30"/>
      <c r="F17" s="31"/>
      <c r="G17" s="27" t="s">
        <v>57</v>
      </c>
      <c r="H17" s="28"/>
      <c r="I17" s="29" t="s">
        <v>80</v>
      </c>
      <c r="J17" s="30"/>
      <c r="K17" s="30"/>
      <c r="L17" s="31"/>
    </row>
    <row r="18" spans="3:12" ht="15" thickBot="1">
      <c r="C18" s="45" t="s">
        <v>81</v>
      </c>
      <c r="D18" s="12">
        <f>'19;00'!H18</f>
        <v>14481</v>
      </c>
      <c r="E18" s="33"/>
      <c r="F18" s="46"/>
      <c r="G18" s="32">
        <f>'19;00'!H20</f>
        <v>12</v>
      </c>
      <c r="H18" s="33"/>
      <c r="I18" s="13">
        <f>D18/G18</f>
        <v>1206.75</v>
      </c>
      <c r="J18" s="14" t="s">
        <v>82</v>
      </c>
      <c r="K18" s="15"/>
      <c r="L18" s="34"/>
    </row>
    <row r="19" spans="3:12">
      <c r="C19" s="45"/>
      <c r="D19" s="47"/>
      <c r="E19" s="33"/>
      <c r="F19" s="46"/>
      <c r="G19" s="35"/>
      <c r="H19" s="33"/>
      <c r="I19" s="16"/>
      <c r="J19" s="36"/>
      <c r="K19" s="36"/>
      <c r="L19" s="34"/>
    </row>
    <row r="20" spans="3:12">
      <c r="C20" s="45"/>
      <c r="D20" s="47"/>
      <c r="E20" s="33"/>
      <c r="F20" s="46"/>
      <c r="G20" s="35"/>
      <c r="H20" s="33"/>
      <c r="I20" s="16"/>
      <c r="J20" s="36"/>
      <c r="K20" s="36"/>
      <c r="L20" s="34"/>
    </row>
    <row r="21" spans="3:12">
      <c r="C21" s="45"/>
      <c r="D21" s="47"/>
      <c r="E21" s="33"/>
      <c r="F21" s="46"/>
      <c r="G21" s="35"/>
      <c r="H21" s="33"/>
      <c r="I21" s="16"/>
      <c r="J21" s="36"/>
      <c r="K21" s="36"/>
      <c r="L21" s="34"/>
    </row>
    <row r="22" spans="3:12">
      <c r="C22" s="45" t="s">
        <v>83</v>
      </c>
      <c r="D22" s="47">
        <f>'19;30'!H36</f>
        <v>73770</v>
      </c>
      <c r="E22" s="33"/>
      <c r="F22" s="46"/>
      <c r="G22" s="35">
        <f>'19;30'!H38</f>
        <v>32</v>
      </c>
      <c r="H22" s="33"/>
      <c r="I22" s="13">
        <f>D22/G22</f>
        <v>2305.3125</v>
      </c>
      <c r="J22" s="33" t="s">
        <v>82</v>
      </c>
      <c r="K22" s="36"/>
      <c r="L22" s="34"/>
    </row>
    <row r="23" spans="3:12">
      <c r="C23" s="45" t="s">
        <v>84</v>
      </c>
      <c r="D23" s="47">
        <f>'20;00'!H15</f>
        <v>23696</v>
      </c>
      <c r="E23" s="33"/>
      <c r="F23" s="46"/>
      <c r="G23" s="35">
        <f>'20;00'!H17</f>
        <v>9</v>
      </c>
      <c r="H23" s="33"/>
      <c r="I23" s="13">
        <f>D23/G23</f>
        <v>2632.8888888888887</v>
      </c>
      <c r="J23" s="33" t="s">
        <v>82</v>
      </c>
      <c r="K23" s="36"/>
      <c r="L23" s="34"/>
    </row>
    <row r="24" spans="3:12" ht="15" thickBot="1">
      <c r="C24" s="45" t="s">
        <v>85</v>
      </c>
      <c r="D24" s="17">
        <f>H11</f>
        <v>17556</v>
      </c>
      <c r="E24" s="33"/>
      <c r="F24" s="46"/>
      <c r="G24" s="37">
        <f>A10</f>
        <v>6</v>
      </c>
      <c r="H24" s="33"/>
      <c r="I24" s="13">
        <f>D24/G24</f>
        <v>2926</v>
      </c>
      <c r="J24" s="33" t="s">
        <v>82</v>
      </c>
      <c r="K24" s="36"/>
      <c r="L24" s="34"/>
    </row>
    <row r="25" spans="3:12" ht="15" thickBot="1">
      <c r="C25" s="48" t="s">
        <v>86</v>
      </c>
      <c r="D25" s="18">
        <f>SUM(D22:D24)</f>
        <v>115022</v>
      </c>
      <c r="E25" s="49"/>
      <c r="F25" s="50"/>
      <c r="G25" s="38">
        <f>SUM(G22:G24)</f>
        <v>47</v>
      </c>
      <c r="H25" s="19" t="s">
        <v>87</v>
      </c>
      <c r="I25" s="13">
        <f>D25/G25</f>
        <v>2447.2765957446809</v>
      </c>
      <c r="J25" s="20" t="s">
        <v>88</v>
      </c>
      <c r="K25" s="21"/>
      <c r="L25" s="39"/>
    </row>
    <row r="26" spans="3:12">
      <c r="C26" s="51"/>
      <c r="D26" s="33"/>
      <c r="E26" s="33"/>
      <c r="F26" s="46"/>
      <c r="G26" s="40">
        <f>G25+G18</f>
        <v>59</v>
      </c>
      <c r="H26" s="33"/>
      <c r="I26" s="36"/>
      <c r="J26" s="36"/>
      <c r="K26" s="36"/>
      <c r="L26" s="34"/>
    </row>
    <row r="27" spans="3:12">
      <c r="C27" s="45"/>
      <c r="D27" s="33"/>
      <c r="E27" s="33"/>
      <c r="F27" s="46"/>
      <c r="G27" s="35"/>
      <c r="H27" s="33"/>
      <c r="I27" s="41"/>
      <c r="J27" s="36"/>
      <c r="K27" s="36"/>
      <c r="L27" s="34"/>
    </row>
    <row r="28" spans="3:12">
      <c r="C28" s="52" t="s">
        <v>89</v>
      </c>
      <c r="D28" s="22">
        <v>1688</v>
      </c>
      <c r="E28" s="23" t="s">
        <v>90</v>
      </c>
      <c r="F28" s="34"/>
      <c r="G28" s="42"/>
      <c r="H28" s="33"/>
      <c r="I28" s="36"/>
      <c r="J28" s="36"/>
      <c r="K28" s="36"/>
      <c r="L28" s="34"/>
    </row>
    <row r="29" spans="3:12">
      <c r="C29" s="53"/>
      <c r="D29" s="24"/>
      <c r="E29" s="25"/>
      <c r="F29" s="34"/>
      <c r="G29" s="42"/>
      <c r="H29" s="33"/>
      <c r="I29" s="36"/>
      <c r="J29" s="36"/>
      <c r="K29" s="36"/>
      <c r="L29" s="34"/>
    </row>
    <row r="30" spans="3:12">
      <c r="C30" s="54" t="s">
        <v>91</v>
      </c>
      <c r="D30" s="22">
        <v>1163</v>
      </c>
      <c r="E30" s="23" t="s">
        <v>92</v>
      </c>
      <c r="F30" s="34"/>
      <c r="G30" s="42"/>
      <c r="H30" s="33"/>
      <c r="I30" s="36"/>
      <c r="J30" s="36"/>
      <c r="K30" s="36"/>
      <c r="L30" s="34"/>
    </row>
    <row r="31" spans="3:12">
      <c r="C31" s="53"/>
      <c r="D31" s="55"/>
      <c r="E31" s="55"/>
      <c r="F31" s="46"/>
      <c r="G31" s="35"/>
      <c r="H31" s="33"/>
      <c r="I31" s="36"/>
      <c r="J31" s="36"/>
      <c r="K31" s="36"/>
      <c r="L31" s="34"/>
    </row>
    <row r="32" spans="3:12" ht="15" thickBot="1">
      <c r="C32" s="53"/>
      <c r="D32" s="55"/>
      <c r="E32" s="55"/>
      <c r="F32" s="46"/>
      <c r="G32" s="35"/>
      <c r="H32" s="33"/>
      <c r="I32" s="36"/>
      <c r="J32" s="36"/>
      <c r="K32" s="36"/>
      <c r="L32" s="34"/>
    </row>
    <row r="33" spans="3:12" ht="15" thickBot="1">
      <c r="C33" s="54" t="s">
        <v>93</v>
      </c>
      <c r="D33" s="26">
        <v>1445</v>
      </c>
      <c r="E33" s="19" t="s">
        <v>94</v>
      </c>
      <c r="F33" s="46"/>
      <c r="G33" s="35"/>
      <c r="H33" s="33"/>
      <c r="I33" s="36"/>
      <c r="J33" s="36"/>
      <c r="K33" s="36"/>
      <c r="L33" s="34"/>
    </row>
    <row r="34" spans="3:12" ht="15" thickBot="1">
      <c r="C34" s="53"/>
      <c r="D34" s="55"/>
      <c r="E34" s="55"/>
      <c r="F34" s="46"/>
      <c r="G34" s="35"/>
      <c r="H34" s="33"/>
      <c r="I34" s="36"/>
      <c r="J34" s="36"/>
      <c r="K34" s="36"/>
      <c r="L34" s="34"/>
    </row>
    <row r="35" spans="3:12" ht="15" thickBot="1">
      <c r="C35" s="56" t="s">
        <v>95</v>
      </c>
      <c r="D35" s="26">
        <v>3289</v>
      </c>
      <c r="E35" s="57" t="s">
        <v>94</v>
      </c>
      <c r="F35" s="58"/>
      <c r="G35" s="37"/>
      <c r="H35" s="7"/>
      <c r="I35" s="43"/>
      <c r="J35" s="43"/>
      <c r="K35" s="43"/>
      <c r="L35" s="44"/>
    </row>
  </sheetData>
  <pageMargins left="0.7" right="0.7" top="0.75" bottom="0.75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45C8C58277854CB0E0C06FF32268A3" ma:contentTypeVersion="19" ma:contentTypeDescription="Een nieuw document maken." ma:contentTypeScope="" ma:versionID="981d9cd8c4deec47b619188f0d7d32af">
  <xsd:schema xmlns:xsd="http://www.w3.org/2001/XMLSchema" xmlns:xs="http://www.w3.org/2001/XMLSchema" xmlns:p="http://schemas.microsoft.com/office/2006/metadata/properties" xmlns:ns2="cd7abeda-51f9-45f2-9040-bcce1f3f89a8" xmlns:ns3="e7eb392d-9327-4a6b-be9b-2b64fe2c7c60" targetNamespace="http://schemas.microsoft.com/office/2006/metadata/properties" ma:root="true" ma:fieldsID="cfa240cbd1d8a4f071a87ba86c4bdefa" ns2:_="" ns3:_="">
    <xsd:import namespace="cd7abeda-51f9-45f2-9040-bcce1f3f89a8"/>
    <xsd:import namespace="e7eb392d-9327-4a6b-be9b-2b64fe2c7c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7abeda-51f9-45f2-9040-bcce1f3f89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4da6dc0d-cf1d-4ed2-a6b2-53ac3a8783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eb392d-9327-4a6b-be9b-2b64fe2c7c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236086f-1101-452b-826c-fb1c3659bb7b}" ma:internalName="TaxCatchAll" ma:showField="CatchAllData" ma:web="e7eb392d-9327-4a6b-be9b-2b64fe2c7c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7abeda-51f9-45f2-9040-bcce1f3f89a8">
      <Terms xmlns="http://schemas.microsoft.com/office/infopath/2007/PartnerControls"/>
    </lcf76f155ced4ddcb4097134ff3c332f>
    <TaxCatchAll xmlns="e7eb392d-9327-4a6b-be9b-2b64fe2c7c60" xsi:nil="true"/>
  </documentManagement>
</p:properties>
</file>

<file path=customXml/itemProps1.xml><?xml version="1.0" encoding="utf-8"?>
<ds:datastoreItem xmlns:ds="http://schemas.openxmlformats.org/officeDocument/2006/customXml" ds:itemID="{C3C46ECF-4CC1-4B1F-8C06-326ABA38DF54}"/>
</file>

<file path=customXml/itemProps2.xml><?xml version="1.0" encoding="utf-8"?>
<ds:datastoreItem xmlns:ds="http://schemas.openxmlformats.org/officeDocument/2006/customXml" ds:itemID="{8BFC4CD8-4B4C-4319-A9FD-BA7E2EB400D6}"/>
</file>

<file path=customXml/itemProps3.xml><?xml version="1.0" encoding="utf-8"?>
<ds:datastoreItem xmlns:ds="http://schemas.openxmlformats.org/officeDocument/2006/customXml" ds:itemID="{97BB636A-2716-4F4E-864C-859A63077413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101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19;00</vt:lpstr>
      <vt:lpstr>19;30</vt:lpstr>
      <vt:lpstr>20;00</vt:lpstr>
      <vt:lpstr>20;30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wim hut</dc:creator>
  <cp:lastModifiedBy>Wim Hut</cp:lastModifiedBy>
  <cp:revision>15</cp:revision>
  <dcterms:created xsi:type="dcterms:W3CDTF">2006-09-26T08:55:29Z</dcterms:created>
  <dcterms:modified xsi:type="dcterms:W3CDTF">2026-10-09T19:07:51Z</dcterms:modified>
  <dc:language>nl-NL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0x0101001345C8C58277854CB0E0C06FF32268A3</vt:lpwstr>
  </property>
</Properties>
</file>